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3740"/>
  </bookViews>
  <sheets>
    <sheet name="Raccolta differenziat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  <c r="D3" i="1"/>
  <c r="D2" i="1"/>
  <c r="D21" i="1"/>
  <c r="D20" i="1"/>
  <c r="D19" i="1"/>
  <c r="D18" i="1"/>
  <c r="D17" i="1"/>
  <c r="D16" i="1"/>
  <c r="D15" i="1"/>
  <c r="D14" i="1"/>
  <c r="D13" i="1"/>
  <c r="D12" i="1"/>
  <c r="D11" i="1"/>
  <c r="H24" i="1" l="1"/>
  <c r="C29" i="1"/>
  <c r="C28" i="1"/>
  <c r="C27" i="1"/>
  <c r="C26" i="1"/>
  <c r="C25" i="1"/>
  <c r="D29" i="1" s="1"/>
  <c r="C24" i="1"/>
</calcChain>
</file>

<file path=xl/sharedStrings.xml><?xml version="1.0" encoding="utf-8"?>
<sst xmlns="http://schemas.openxmlformats.org/spreadsheetml/2006/main" count="53" uniqueCount="38">
  <si>
    <t>MACRO AREA</t>
  </si>
  <si>
    <t>REGIONE</t>
  </si>
  <si>
    <t>Kg/ab</t>
  </si>
  <si>
    <t>PIEMONTE</t>
  </si>
  <si>
    <t>VALLE D'AOSTA</t>
  </si>
  <si>
    <t>LOMBARDIA</t>
  </si>
  <si>
    <t>LIGURIA</t>
  </si>
  <si>
    <t>TRENTINO A. ADIGE</t>
  </si>
  <si>
    <t>VENETO</t>
  </si>
  <si>
    <t>FRIULI</t>
  </si>
  <si>
    <t>EMILIA ROMAGNA</t>
  </si>
  <si>
    <t>TOSCANA</t>
  </si>
  <si>
    <t>UMBRIA</t>
  </si>
  <si>
    <t>LAZIO</t>
  </si>
  <si>
    <t>MARCHE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</si>
  <si>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</si>
  <si>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</si>
  <si>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</si>
  <si>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</si>
  <si>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</si>
  <si>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</si>
  <si>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</si>
  <si>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</si>
  <si>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Regioni con buona raccolta differenziata</t>
  </si>
  <si>
    <t>Nord Ovest</t>
  </si>
  <si>
    <t>Nord Est</t>
  </si>
  <si>
    <t>Centro</t>
  </si>
  <si>
    <t>Sud</t>
  </si>
  <si>
    <t>Isole</t>
  </si>
  <si>
    <t>Nord Ovest TOTALE</t>
  </si>
  <si>
    <t>Nord Est TOTALE</t>
  </si>
  <si>
    <t>Centro TOTALE</t>
  </si>
  <si>
    <t>Sud TOTALE</t>
  </si>
  <si>
    <t>Isole TOTALE</t>
  </si>
  <si>
    <t>TOTALE</t>
  </si>
  <si>
    <t>Italia TOTALE</t>
  </si>
  <si>
    <t>Raccolta differenziata</t>
  </si>
  <si>
    <t>NORD VIRTUOSO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</si>
</sst>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1" xfId="1" applyFont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130" zoomScaleNormal="130" workbookViewId="0">
      <selection activeCell="D6" sqref="D6"/>
    </sheetView>
  </sheetViews>
  <sheetFormatPr defaultRowHeight="15" x14ac:dyDescent="0.25"/>
  <cols>
    <col min="1" max="1" width="12.85546875" bestFit="1" customWidth="1"/>
    <col min="2" max="2" width="18.42578125" bestFit="1" customWidth="1"/>
    <col min="3" max="3" width="8.42578125" bestFit="1" customWidth="1"/>
    <col min="4" max="4" width="15.5703125" bestFit="1" customWidth="1"/>
    <col min="6" max="6" width="9.7109375" bestFit="1" customWidth="1"/>
    <col min="7" max="7" width="9.140625" customWidth="1"/>
    <col min="8" max="8" width="12.57031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37</v>
      </c>
    </row>
    <row r="2" spans="1:4" x14ac:dyDescent="0.25">
      <c r="A2" s="1" t="s">
        <v>27</v>
      </c>
      <c r="B2" s="1" t="s">
        <v>15</v>
      </c>
      <c r="C2" s="7">
        <v>22</v>
      </c>
      <c r="D2" s="1" t="str">
        <f t="shared" ref="D2:D10" si="0">IFERROR(IF(FIND("Nord",A2,1)&gt;0,"VIRTUOSO",""),"")</f>
        <v/>
      </c>
    </row>
    <row r="3" spans="1:4" x14ac:dyDescent="0.25">
      <c r="A3" s="1" t="s">
        <v>27</v>
      </c>
      <c r="B3" s="1" t="s">
        <v>19</v>
      </c>
      <c r="C3" s="7">
        <v>18.100000000000001</v>
      </c>
      <c r="D3" s="1" t="str">
        <f t="shared" si="0"/>
        <v/>
      </c>
    </row>
    <row r="4" spans="1:4" x14ac:dyDescent="0.25">
      <c r="A4" s="1" t="s">
        <v>27</v>
      </c>
      <c r="B4" s="1" t="s">
        <v>20</v>
      </c>
      <c r="C4" s="7">
        <v>7.3</v>
      </c>
      <c r="D4" s="1" t="str">
        <f t="shared" si="0"/>
        <v/>
      </c>
    </row>
    <row r="5" spans="1:4" x14ac:dyDescent="0.25">
      <c r="A5" s="1" t="s">
        <v>27</v>
      </c>
      <c r="B5" s="1" t="s">
        <v>17</v>
      </c>
      <c r="C5" s="7">
        <v>22.4</v>
      </c>
      <c r="D5" s="1" t="str">
        <f t="shared" si="0"/>
        <v/>
      </c>
    </row>
    <row r="6" spans="1:4" x14ac:dyDescent="0.25">
      <c r="A6" s="1" t="s">
        <v>25</v>
      </c>
      <c r="B6" s="1" t="s">
        <v>10</v>
      </c>
      <c r="C6" s="7">
        <v>34</v>
      </c>
      <c r="D6" s="1" t="str">
        <f t="shared" si="0"/>
        <v>VIRTUOSO</v>
      </c>
    </row>
    <row r="7" spans="1:4" x14ac:dyDescent="0.25">
      <c r="A7" s="1" t="s">
        <v>25</v>
      </c>
      <c r="B7" s="1" t="s">
        <v>9</v>
      </c>
      <c r="C7" s="7">
        <v>40.1</v>
      </c>
      <c r="D7" s="1" t="str">
        <f t="shared" si="0"/>
        <v>VIRTUOSO</v>
      </c>
    </row>
    <row r="8" spans="1:4" x14ac:dyDescent="0.25">
      <c r="A8" s="1" t="s">
        <v>26</v>
      </c>
      <c r="B8" s="1" t="s">
        <v>13</v>
      </c>
      <c r="C8" s="7">
        <v>19.3</v>
      </c>
      <c r="D8" s="1" t="str">
        <f t="shared" si="0"/>
        <v/>
      </c>
    </row>
    <row r="9" spans="1:4" x14ac:dyDescent="0.25">
      <c r="A9" s="1" t="s">
        <v>24</v>
      </c>
      <c r="B9" s="1" t="s">
        <v>6</v>
      </c>
      <c r="C9" s="7">
        <v>29.5</v>
      </c>
      <c r="D9" s="1" t="str">
        <f t="shared" si="0"/>
        <v>VIRTUOSO</v>
      </c>
    </row>
    <row r="10" spans="1:4" x14ac:dyDescent="0.25">
      <c r="A10" s="1" t="s">
        <v>24</v>
      </c>
      <c r="B10" s="1" t="s">
        <v>5</v>
      </c>
      <c r="C10" s="7">
        <v>42.3</v>
      </c>
      <c r="D10" s="1" t="str">
        <f t="shared" si="0"/>
        <v>VIRTUOSO</v>
      </c>
    </row>
    <row r="11" spans="1:4" x14ac:dyDescent="0.25">
      <c r="A11" s="1" t="s">
        <v>26</v>
      </c>
      <c r="B11" s="1" t="s">
        <v>14</v>
      </c>
      <c r="C11" s="7">
        <v>30.8</v>
      </c>
      <c r="D11" s="1" t="str">
        <f>IFERROR(IF(FIND("Nord",A11,1)&gt;0,"VIRTUOSO",""),"")</f>
        <v/>
      </c>
    </row>
    <row r="12" spans="1:4" x14ac:dyDescent="0.25">
      <c r="A12" s="1" t="s">
        <v>27</v>
      </c>
      <c r="B12" s="1" t="s">
        <v>16</v>
      </c>
      <c r="C12" s="7">
        <v>14.7</v>
      </c>
      <c r="D12" s="1" t="str">
        <f t="shared" ref="D12:D21" si="1">IFERROR(IF(FIND("Nord",A12,1)&gt;0,"VIRTUOSO",""),"")</f>
        <v/>
      </c>
    </row>
    <row r="13" spans="1:4" x14ac:dyDescent="0.25">
      <c r="A13" s="1" t="s">
        <v>24</v>
      </c>
      <c r="B13" s="1" t="s">
        <v>3</v>
      </c>
      <c r="C13" s="7">
        <v>36</v>
      </c>
      <c r="D13" s="1" t="str">
        <f t="shared" si="1"/>
        <v>VIRTUOSO</v>
      </c>
    </row>
    <row r="14" spans="1:4" x14ac:dyDescent="0.25">
      <c r="A14" s="1" t="s">
        <v>27</v>
      </c>
      <c r="B14" s="1" t="s">
        <v>18</v>
      </c>
      <c r="C14" s="7">
        <v>13.7</v>
      </c>
      <c r="D14" s="1" t="str">
        <f t="shared" si="1"/>
        <v/>
      </c>
    </row>
    <row r="15" spans="1:4" x14ac:dyDescent="0.25">
      <c r="A15" s="1" t="s">
        <v>28</v>
      </c>
      <c r="B15" s="1" t="s">
        <v>22</v>
      </c>
      <c r="C15" s="7">
        <v>38.1</v>
      </c>
      <c r="D15" s="1" t="str">
        <f t="shared" si="1"/>
        <v/>
      </c>
    </row>
    <row r="16" spans="1:4" x14ac:dyDescent="0.25">
      <c r="A16" s="1" t="s">
        <v>28</v>
      </c>
      <c r="B16" s="1" t="s">
        <v>21</v>
      </c>
      <c r="C16" s="7">
        <v>6.6</v>
      </c>
      <c r="D16" s="1" t="str">
        <f t="shared" si="1"/>
        <v/>
      </c>
    </row>
    <row r="17" spans="1:9" x14ac:dyDescent="0.25">
      <c r="A17" s="1" t="s">
        <v>26</v>
      </c>
      <c r="B17" s="1" t="s">
        <v>11</v>
      </c>
      <c r="C17" s="7">
        <v>27.3</v>
      </c>
      <c r="D17" s="1" t="str">
        <f t="shared" si="1"/>
        <v/>
      </c>
    </row>
    <row r="18" spans="1:9" x14ac:dyDescent="0.25">
      <c r="A18" s="1" t="s">
        <v>25</v>
      </c>
      <c r="B18" s="1" t="s">
        <v>7</v>
      </c>
      <c r="C18" s="7">
        <v>39.5</v>
      </c>
      <c r="D18" s="1" t="str">
        <f t="shared" si="1"/>
        <v>VIRTUOSO</v>
      </c>
    </row>
    <row r="19" spans="1:9" x14ac:dyDescent="0.25">
      <c r="A19" s="1" t="s">
        <v>26</v>
      </c>
      <c r="B19" s="1" t="s">
        <v>12</v>
      </c>
      <c r="C19" s="7">
        <v>17.2</v>
      </c>
      <c r="D19" s="1" t="str">
        <f t="shared" si="1"/>
        <v/>
      </c>
    </row>
    <row r="20" spans="1:9" x14ac:dyDescent="0.25">
      <c r="A20" s="1" t="s">
        <v>24</v>
      </c>
      <c r="B20" s="1" t="s">
        <v>4</v>
      </c>
      <c r="C20" s="7">
        <v>50.2</v>
      </c>
      <c r="D20" s="1" t="str">
        <f t="shared" si="1"/>
        <v>VIRTUOSO</v>
      </c>
    </row>
    <row r="21" spans="1:9" x14ac:dyDescent="0.25">
      <c r="A21" s="1" t="s">
        <v>25</v>
      </c>
      <c r="B21" s="1" t="s">
        <v>8</v>
      </c>
      <c r="C21" s="7">
        <v>42.8</v>
      </c>
      <c r="D21" s="1" t="str">
        <f t="shared" si="1"/>
        <v>VIRTUOSO</v>
      </c>
    </row>
    <row r="22" spans="1:9" x14ac:dyDescent="0.25">
      <c r="A22" s="4"/>
      <c r="B22" s="4"/>
      <c r="C22" s="4"/>
    </row>
    <row r="23" spans="1:9" x14ac:dyDescent="0.25">
      <c r="A23" s="9" t="s">
        <v>36</v>
      </c>
      <c r="B23" s="9"/>
      <c r="C23" s="9"/>
      <c r="E23" s="9" t="s">
        <v>23</v>
      </c>
      <c r="F23" s="9"/>
      <c r="G23" s="9"/>
      <c r="H23" s="9"/>
      <c r="I23" s="3"/>
    </row>
    <row r="24" spans="1:9" x14ac:dyDescent="0.25">
      <c r="A24" s="8" t="s">
        <v>35</v>
      </c>
      <c r="B24" s="8"/>
      <c r="C24" s="7">
        <f>SUM(C2:C21)</f>
        <v>551.9</v>
      </c>
      <c r="E24" s="8" t="s">
        <v>34</v>
      </c>
      <c r="F24" s="8"/>
      <c r="G24" s="8"/>
      <c r="H24" s="5">
        <f>COUNTIF(C2:C21,"&gt;20")</f>
        <v>13</v>
      </c>
    </row>
    <row r="25" spans="1:9" x14ac:dyDescent="0.25">
      <c r="A25" s="8" t="s">
        <v>29</v>
      </c>
      <c r="B25" s="8"/>
      <c r="C25" s="7">
        <f>SUMIF(A2:A21,"Nord Ovest",C2:C21)</f>
        <v>158</v>
      </c>
      <c r="E25" s="6"/>
      <c r="F25" s="6"/>
      <c r="G25" s="6"/>
      <c r="H25" s="6"/>
    </row>
    <row r="26" spans="1:9" x14ac:dyDescent="0.25">
      <c r="A26" s="8" t="s">
        <v>30</v>
      </c>
      <c r="B26" s="8"/>
      <c r="C26" s="7">
        <f>SUMIF(A2:A21,"Nord Est",C2:C21)</f>
        <v>156.39999999999998</v>
      </c>
      <c r="E26" s="6"/>
      <c r="F26" s="6"/>
      <c r="G26" s="6"/>
      <c r="H26" s="6"/>
    </row>
    <row r="27" spans="1:9" x14ac:dyDescent="0.25">
      <c r="A27" s="8" t="s">
        <v>31</v>
      </c>
      <c r="B27" s="8"/>
      <c r="C27" s="7">
        <f>SUMIF(A2:A21,"Centro",C2:C21)</f>
        <v>94.600000000000009</v>
      </c>
      <c r="E27" s="6"/>
      <c r="F27" s="6"/>
      <c r="G27" s="6"/>
      <c r="H27" s="6"/>
    </row>
    <row r="28" spans="1:9" x14ac:dyDescent="0.25">
      <c r="A28" s="8" t="s">
        <v>32</v>
      </c>
      <c r="B28" s="8"/>
      <c r="C28" s="7">
        <f>SUMIF(A2:A21,"Sud",C2:C21)</f>
        <v>98.2</v>
      </c>
      <c r="E28" s="6"/>
      <c r="F28" s="6"/>
      <c r="G28" s="6"/>
      <c r="H28" s="6"/>
    </row>
    <row r="29" spans="1:9" x14ac:dyDescent="0.25">
      <c r="A29" s="8" t="s">
        <v>33</v>
      </c>
      <c r="B29" s="8"/>
      <c r="C29" s="7">
        <f>SUMIF(A2:A21,"Isole",C2:C21)</f>
        <v>44.7</v>
      </c>
      <c r="D29">
        <f>SUM(C25:C29)</f>
        <v>551.9</v>
      </c>
      <c r="E29" s="6"/>
      <c r="F29" s="6"/>
      <c r="G29" s="6"/>
      <c r="H29" s="6"/>
    </row>
  </sheetData>
  <sortState ref="A2:C21">
    <sortCondition ref="B2"/>
  </sortState>
  <mergeCells count="9">
    <mergeCell ref="A27:B27"/>
    <mergeCell ref="A28:B28"/>
    <mergeCell ref="A29:B29"/>
    <mergeCell ref="E24:G24"/>
    <mergeCell ref="A23:C23"/>
    <mergeCell ref="E23:H23"/>
    <mergeCell ref="A24:B24"/>
    <mergeCell ref="A25:B25"/>
    <mergeCell ref="A26:B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Raccolta differenziata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Tarantola</dc:creator>
  <cp:lastModifiedBy>alessandro</cp:lastModifiedBy>
  <dcterms:created xsi:type="dcterms:W3CDTF">2015-02-24T07:56:16Z</dcterms:created>
  <dcterms:modified xsi:type="dcterms:W3CDTF">2015-05-16T11:49:46Z</dcterms:modified>
</cp:coreProperties>
</file>